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7250" windowHeight="4740"/>
  </bookViews>
  <sheets>
    <sheet name="dbu_report_summary_dbu_2563_ACC" sheetId="2" r:id="rId1"/>
  </sheets>
  <definedNames>
    <definedName name="_xlnm.Print_Area" localSheetId="0">dbu_report_summary_dbu_2563_ACC!$B$1:$I$61</definedName>
    <definedName name="_xlnm.Print_Titles" localSheetId="0">dbu_report_summary_dbu_2563_ACC!$1:$7</definedName>
  </definedNames>
  <calcPr calcId="125725"/>
</workbook>
</file>

<file path=xl/calcChain.xml><?xml version="1.0" encoding="utf-8"?>
<calcChain xmlns="http://schemas.openxmlformats.org/spreadsheetml/2006/main">
  <c r="H33" i="2"/>
  <c r="F27"/>
  <c r="H27" s="1"/>
  <c r="F55"/>
  <c r="F56"/>
  <c r="F8"/>
  <c r="F19"/>
  <c r="F9"/>
  <c r="E55"/>
  <c r="H58"/>
  <c r="H59"/>
  <c r="H60"/>
  <c r="F50"/>
  <c r="F46"/>
  <c r="F33"/>
  <c r="E46"/>
  <c r="E27"/>
  <c r="E39"/>
  <c r="E33"/>
  <c r="E56"/>
  <c r="H56" s="1"/>
  <c r="H32"/>
  <c r="H48"/>
  <c r="E9"/>
  <c r="H52"/>
  <c r="H53"/>
  <c r="H54"/>
  <c r="H47"/>
  <c r="H45"/>
  <c r="H42"/>
  <c r="H43"/>
  <c r="E50"/>
  <c r="H61"/>
  <c r="H38"/>
  <c r="H35"/>
  <c r="H30"/>
  <c r="E19"/>
  <c r="H19" s="1"/>
  <c r="H23"/>
  <c r="H24"/>
  <c r="H25"/>
  <c r="H28"/>
  <c r="H29"/>
  <c r="H31"/>
  <c r="H34"/>
  <c r="H36"/>
  <c r="H37"/>
  <c r="H44"/>
  <c r="H49"/>
  <c r="H57"/>
  <c r="H21"/>
  <c r="H20"/>
  <c r="H11"/>
  <c r="H12"/>
  <c r="H13"/>
  <c r="H14"/>
  <c r="H15"/>
  <c r="H16"/>
  <c r="H17"/>
  <c r="H18"/>
  <c r="H10"/>
  <c r="G22"/>
  <c r="G8"/>
  <c r="H55" l="1"/>
  <c r="H50"/>
  <c r="E26"/>
  <c r="E22" s="1"/>
  <c r="E8"/>
  <c r="H8" s="1"/>
  <c r="H9"/>
  <c r="H51"/>
  <c r="H46"/>
  <c r="H41" l="1"/>
  <c r="H40"/>
  <c r="F39"/>
  <c r="H39" l="1"/>
  <c r="F26"/>
  <c r="F22" s="1"/>
  <c r="H22" l="1"/>
  <c r="H26"/>
</calcChain>
</file>

<file path=xl/sharedStrings.xml><?xml version="1.0" encoding="utf-8"?>
<sst xmlns="http://schemas.openxmlformats.org/spreadsheetml/2006/main" count="196" uniqueCount="144">
  <si>
    <t>-</t>
  </si>
  <si>
    <t>หัวข้อ</t>
  </si>
  <si>
    <t>อปท.</t>
  </si>
  <si>
    <t>x</t>
  </si>
  <si>
    <t>ลำดับ</t>
  </si>
  <si>
    <t>รหัส</t>
  </si>
  <si>
    <t>รายรับ</t>
  </si>
  <si>
    <t>รายจ่าย</t>
  </si>
  <si>
    <t>รายได้จัดเก็บเองขององค์กรปกครองส่วนท้องถิ่น</t>
  </si>
  <si>
    <t>รายได้ภาษี</t>
  </si>
  <si>
    <t>รายได้อากร</t>
  </si>
  <si>
    <t>รายได้ค่าธรรมเนียม</t>
  </si>
  <si>
    <t>รายได้ค่าปรับ</t>
  </si>
  <si>
    <t>รายได้ค่าเช่า</t>
  </si>
  <si>
    <t>รายได้ดอกเบี้ยหรือเงินปันผล</t>
  </si>
  <si>
    <t>รายได้จากการขายสินค้าและบริการ</t>
  </si>
  <si>
    <t>รายได้อื่น</t>
  </si>
  <si>
    <t>รายได้ที่รัฐบาลเก็บแล้วจัดสรรให้แก่องค์กรปกครองส่วนท้องถิ่น</t>
  </si>
  <si>
    <t>รายได้ภาษีจัดสรร</t>
  </si>
  <si>
    <t>รายได้ที่รัฐบาลอุดหนุนให้แก่องค์กรปกครองส่วนท้องถิ่น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</si>
  <si>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</si>
  <si>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</si>
  <si>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</si>
  <si>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ค่าสาธารณูปโภค</t>
  </si>
  <si>
    <t>ค่าใช้จ่ายระหว่างหน่วยงานกรณีอื่น</t>
  </si>
  <si>
    <t>ค่าใช้จ่ายอื่น</t>
  </si>
  <si>
    <t>หมายเหตุ</t>
  </si>
  <si>
    <t>รหัส e-LAAS 4401000000.000</t>
  </si>
  <si>
    <t>รหัส e-LAAS 4401010000.000</t>
  </si>
  <si>
    <t>รหัส e-LAAS 4401020000.000</t>
  </si>
  <si>
    <t>รหัส e-LAAS 4401030000.000</t>
  </si>
  <si>
    <t>รหัส e-LAAS 4401040000.000</t>
  </si>
  <si>
    <t>รหัส e-LAAS 4401050000.000</t>
  </si>
  <si>
    <t>รหัส e-LAAS 4401060000.000</t>
  </si>
  <si>
    <t>รหัส e-LAAS 4401070000.000</t>
  </si>
  <si>
    <t>รหัส e-LAAS 4401090000.000</t>
  </si>
  <si>
    <t>รหัส e-LAAS 4401100000.000</t>
  </si>
  <si>
    <t>รหัส e-LAAS 4402000000.000</t>
  </si>
  <si>
    <t>รหัส e-LAAS 4402010000.000</t>
  </si>
  <si>
    <t>รหัส e-LAAS 4403000000.000</t>
  </si>
  <si>
    <t>Expenses</t>
  </si>
  <si>
    <t>รหัส e-LAAS 5101000000.000</t>
  </si>
  <si>
    <t>รหัส e-LAAS 5102000000.000</t>
  </si>
  <si>
    <t>รหัส e-LAAS 5103000000.000</t>
  </si>
  <si>
    <t>รหัส e-LAAS 5210000000.000</t>
  </si>
  <si>
    <t>รหัส e-LAAS 5212000000.000</t>
  </si>
  <si>
    <t>Revenues</t>
  </si>
  <si>
    <t>แตกรายละเอียด</t>
  </si>
  <si>
    <t>ไตรมาส 1</t>
  </si>
  <si>
    <t>ไตรมาส 2</t>
  </si>
  <si>
    <t>ไตรมาส 3</t>
  </si>
  <si>
    <t>4401010000.000</t>
  </si>
  <si>
    <t>4401020000.000</t>
  </si>
  <si>
    <t>4401030000.000</t>
  </si>
  <si>
    <t>4401040000.000</t>
  </si>
  <si>
    <t>4401050000.000</t>
  </si>
  <si>
    <t>4401060000.000</t>
  </si>
  <si>
    <t>4401070000.000</t>
  </si>
  <si>
    <t>4401090000.000</t>
  </si>
  <si>
    <t>4401100000.000</t>
  </si>
  <si>
    <t>รวม</t>
  </si>
  <si>
    <t>4402010000.000</t>
  </si>
  <si>
    <t>4403000000.000</t>
  </si>
  <si>
    <t>5101000000.000</t>
  </si>
  <si>
    <t>5102000000.000</t>
  </si>
  <si>
    <t>5103000000.000</t>
  </si>
  <si>
    <t xml:space="preserve">     ค่าวัสดุใช้ไป</t>
  </si>
  <si>
    <t xml:space="preserve">     ค่าซ่อมแซมและบำรุงรักษา</t>
  </si>
  <si>
    <t xml:space="preserve">     ค่าจ้างเหมาบริการ - บุคคลภายนอก</t>
  </si>
  <si>
    <t>5104000000.000</t>
  </si>
  <si>
    <t>5104010104.001</t>
  </si>
  <si>
    <t>5104010107.001</t>
  </si>
  <si>
    <t>5104010112.001</t>
  </si>
  <si>
    <t>ค่าใช้สอย และค่าวัสดุ</t>
  </si>
  <si>
    <t xml:space="preserve">     ค่าไฟฟ้า</t>
  </si>
  <si>
    <t xml:space="preserve">     ค่าโทรศัพท์</t>
  </si>
  <si>
    <t xml:space="preserve">     ค่าบริการสื่อสารและโทรคมนาคม</t>
  </si>
  <si>
    <t>5104020101.001</t>
  </si>
  <si>
    <t>5104020105.001</t>
  </si>
  <si>
    <t>5104020106.001</t>
  </si>
  <si>
    <t>5104020000.000</t>
  </si>
  <si>
    <t>5107000000.000</t>
  </si>
  <si>
    <t>ค่าใช้จ่ายเงินอุดหนุน</t>
  </si>
  <si>
    <t>รหัส e-LAAS 5104000000.000</t>
  </si>
  <si>
    <t>รหัส e-LAAS 5107000000.000</t>
  </si>
  <si>
    <t>5210000000.000</t>
  </si>
  <si>
    <t>5212000000.000</t>
  </si>
  <si>
    <t>4401000000.000</t>
  </si>
  <si>
    <t>4402000000.000</t>
  </si>
  <si>
    <t>5104010000.000</t>
  </si>
  <si>
    <t>ค่าใช้สอยอื่น ๆ</t>
  </si>
  <si>
    <t>5104030000.000</t>
  </si>
  <si>
    <t>5104030219.001</t>
  </si>
  <si>
    <t xml:space="preserve">      เงินสมทบกองทุนหลักประกันสุขภาพองค์กรปกครองส่วนท้องถิ่น</t>
  </si>
  <si>
    <t>5212010199.002</t>
  </si>
  <si>
    <t>รายได้ใบอนุญาต</t>
  </si>
  <si>
    <t>5104030212.001</t>
  </si>
  <si>
    <t>ข้</t>
  </si>
  <si>
    <t>ประจำปีงบประมาณ 2565</t>
  </si>
  <si>
    <t>ข้อมูลรายรับ - รายจ่าย ขององค์กรปกครองส่วนท้องถิ่น รายไตรมาส</t>
  </si>
  <si>
    <t>5104010110.001</t>
  </si>
  <si>
    <t xml:space="preserve">        ค่าเชื้อเพลิง</t>
  </si>
  <si>
    <t>5104020103.001</t>
  </si>
  <si>
    <t xml:space="preserve">     ค่าน้ำประปาและน้ำบาดาล</t>
  </si>
  <si>
    <t>5104020107.001</t>
  </si>
  <si>
    <t xml:space="preserve">     ค่าบริการไปรษณีย์</t>
  </si>
  <si>
    <t>5104030207.001</t>
  </si>
  <si>
    <t>5104030211.001</t>
  </si>
  <si>
    <t xml:space="preserve">    ค่าใช้จ่ายในการประชุม</t>
  </si>
  <si>
    <t xml:space="preserve">    ค่าเช่าเบ็ดเตล็ด - หน่วยงานภาครัฐ</t>
  </si>
  <si>
    <t xml:space="preserve">    ค่าเช่าเบ็ดเตล็ด-บุคคลภายนอก</t>
  </si>
  <si>
    <t xml:space="preserve">    ค่าประชาสัมพันธ์</t>
  </si>
  <si>
    <t xml:space="preserve">ค่าตอบแทน </t>
  </si>
  <si>
    <t xml:space="preserve">    ค่าตอบแทนการปฏิบัติงาน</t>
  </si>
  <si>
    <t xml:space="preserve">    ค่าตอบแทนอื่น</t>
  </si>
  <si>
    <t>5104040102.001</t>
  </si>
  <si>
    <t>5104040199.001</t>
  </si>
  <si>
    <t>5107010101.001</t>
  </si>
  <si>
    <t>5107010103.001</t>
  </si>
  <si>
    <t>5107010114.001</t>
  </si>
  <si>
    <t>5107010117.002</t>
  </si>
  <si>
    <t>ค่าตอบแทน ค่าใช้สอยวัสดุ และสาธารณูปโภค</t>
  </si>
  <si>
    <t>5104040000.000</t>
  </si>
  <si>
    <t xml:space="preserve">     ค่าช้จ่ายอุดหนุน - หน่วยงานภาครัฐ</t>
  </si>
  <si>
    <t xml:space="preserve">     ค่าช้จ่ายอุดหนุน - องค์กรปกครองส่วนท้องถิ่น</t>
  </si>
  <si>
    <t xml:space="preserve">     ค่าใช้จ่ายสวัสดิการของรัฐบาล</t>
  </si>
  <si>
    <t xml:space="preserve">     ค่าใช้จ่ายด้านสาธารณสุขตามอำนาจหน้าที่ขององค์กรปกครองส่วนท้องถิ่น</t>
  </si>
  <si>
    <t>2600101</t>
  </si>
  <si>
    <t xml:space="preserve">     ค่าครุภัณฑ์ต่ำกว่าเกณฑ์</t>
  </si>
  <si>
    <t>5104030206.001</t>
  </si>
  <si>
    <t xml:space="preserve">    ค่ารับรองและพิธีการ</t>
  </si>
  <si>
    <t>5104030208.001</t>
  </si>
  <si>
    <t>5104040105.001</t>
  </si>
  <si>
    <t xml:space="preserve">    ค่าตอบแทนอาสาสมัคร</t>
  </si>
  <si>
    <t xml:space="preserve">      ค่าใช้จ่ายอื่น</t>
  </si>
  <si>
    <t>5212010199.999</t>
  </si>
  <si>
    <t>อบต.ภูเวียง  อ.ภูเวียง จังหวัดขอนแก่น</t>
  </si>
  <si>
    <t>5104010115.001</t>
  </si>
  <si>
    <t>ค่าธรรมเนียม</t>
  </si>
  <si>
    <t>อบต.ภูเวียง</t>
  </si>
  <si>
    <t>5205010101.001</t>
  </si>
  <si>
    <t>5210010121.005</t>
  </si>
  <si>
    <t xml:space="preserve">      ค่าใช้จ่ายช่วยเหลือผู้ประสบภัย</t>
  </si>
  <si>
    <t xml:space="preserve">      ค่าใช้จ่ายระหว่างหน่วยงาน-งบทั่วไปโอนให้โรงเรียนและศูนย์พัฒนาเด็กเล็ก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</si>
</sst>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8"/>
      <color theme="1"/>
      <name val="TH SarabunPSK"/>
      <family val="2"/>
    </font>
    <font>
      <sz val="18"/>
      <color rgb="FFFFFFFF"/>
      <name val="TH SarabunPSK"/>
      <family val="2"/>
    </font>
    <font>
      <b/>
      <sz val="18"/>
      <color theme="1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00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3" fillId="20" borderId="7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1" borderId="8" applyNumberFormat="0" applyAlignment="0" applyProtection="0"/>
    <xf numFmtId="0" fontId="8" fillId="22" borderId="0" applyNumberFormat="0" applyBorder="0" applyAlignment="0" applyProtection="0"/>
    <xf numFmtId="0" fontId="9" fillId="23" borderId="7" applyNumberFormat="0" applyAlignment="0" applyProtection="0"/>
    <xf numFmtId="0" fontId="10" fillId="24" borderId="0" applyNumberFormat="0" applyBorder="0" applyAlignment="0" applyProtection="0"/>
    <xf numFmtId="0" fontId="11" fillId="0" borderId="9" applyNumberFormat="0" applyFill="0" applyAlignment="0" applyProtection="0"/>
    <xf numFmtId="0" fontId="1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20" borderId="10" applyNumberFormat="0" applyAlignment="0" applyProtection="0"/>
    <xf numFmtId="0" fontId="1" fillId="32" borderId="11" applyNumberFormat="0" applyFon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4" fontId="17" fillId="0" borderId="15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18" fillId="0" borderId="21" xfId="0" applyNumberFormat="1" applyFont="1" applyFill="1" applyBorder="1" applyAlignment="1">
      <alignment horizontal="center" vertical="center"/>
    </xf>
    <xf numFmtId="3" fontId="18" fillId="34" borderId="21" xfId="0" applyNumberFormat="1" applyFont="1" applyFill="1" applyBorder="1" applyAlignment="1">
      <alignment horizontal="center" vertical="center"/>
    </xf>
    <xf numFmtId="49" fontId="18" fillId="34" borderId="21" xfId="0" applyNumberFormat="1" applyFont="1" applyFill="1" applyBorder="1" applyAlignment="1">
      <alignment horizontal="center" vertical="center"/>
    </xf>
    <xf numFmtId="4" fontId="18" fillId="34" borderId="22" xfId="0" applyNumberFormat="1" applyFont="1" applyFill="1" applyBorder="1" applyAlignment="1">
      <alignment horizontal="center" vertical="center"/>
    </xf>
    <xf numFmtId="43" fontId="17" fillId="34" borderId="5" xfId="19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35" borderId="15" xfId="0" applyNumberFormat="1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 horizontal="center" vertical="center"/>
    </xf>
    <xf numFmtId="49" fontId="17" fillId="35" borderId="15" xfId="0" applyNumberFormat="1" applyFont="1" applyFill="1" applyBorder="1" applyAlignment="1">
      <alignment horizontal="center" vertical="center"/>
    </xf>
    <xf numFmtId="4" fontId="17" fillId="35" borderId="17" xfId="0" applyNumberFormat="1" applyFont="1" applyFill="1" applyBorder="1" applyAlignment="1">
      <alignment horizontal="left" vertical="center"/>
    </xf>
    <xf numFmtId="43" fontId="17" fillId="35" borderId="5" xfId="19" applyFont="1" applyFill="1" applyBorder="1" applyAlignment="1">
      <alignment horizontal="right" vertical="center"/>
    </xf>
    <xf numFmtId="4" fontId="17" fillId="0" borderId="5" xfId="0" applyNumberFormat="1" applyFont="1" applyBorder="1" applyAlignment="1">
      <alignment vertical="center"/>
    </xf>
    <xf numFmtId="4" fontId="17" fillId="0" borderId="15" xfId="0" applyNumberFormat="1" applyFont="1" applyFill="1" applyBorder="1" applyAlignment="1">
      <alignment horizontal="center" vertical="center"/>
    </xf>
    <xf numFmtId="3" fontId="17" fillId="34" borderId="15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/>
    </xf>
    <xf numFmtId="4" fontId="17" fillId="34" borderId="17" xfId="0" applyNumberFormat="1" applyFont="1" applyFill="1" applyBorder="1" applyAlignment="1">
      <alignment horizontal="left" vertical="center" indent="1"/>
    </xf>
    <xf numFmtId="43" fontId="17" fillId="34" borderId="5" xfId="19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left" vertical="center" indent="2"/>
    </xf>
    <xf numFmtId="43" fontId="17" fillId="0" borderId="5" xfId="19" applyFont="1" applyFill="1" applyBorder="1" applyAlignment="1">
      <alignment horizontal="right" vertical="center"/>
    </xf>
    <xf numFmtId="4" fontId="17" fillId="34" borderId="17" xfId="0" applyNumberFormat="1" applyFont="1" applyFill="1" applyBorder="1" applyAlignment="1">
      <alignment horizontal="left" vertical="center" indent="2"/>
    </xf>
    <xf numFmtId="4" fontId="17" fillId="36" borderId="15" xfId="0" applyNumberFormat="1" applyFont="1" applyFill="1" applyBorder="1" applyAlignment="1">
      <alignment horizontal="center" vertical="center"/>
    </xf>
    <xf numFmtId="43" fontId="17" fillId="34" borderId="5" xfId="19" applyFont="1" applyFill="1" applyBorder="1" applyAlignment="1">
      <alignment horizontal="left" vertical="center"/>
    </xf>
    <xf numFmtId="4" fontId="17" fillId="0" borderId="17" xfId="0" applyNumberFormat="1" applyFont="1" applyFill="1" applyBorder="1" applyAlignment="1">
      <alignment horizontal="left" vertical="center" indent="1"/>
    </xf>
    <xf numFmtId="43" fontId="17" fillId="0" borderId="5" xfId="19" applyFont="1" applyFill="1" applyBorder="1" applyAlignment="1">
      <alignment horizontal="left" vertical="center"/>
    </xf>
    <xf numFmtId="4" fontId="17" fillId="0" borderId="17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3" fontId="17" fillId="37" borderId="15" xfId="0" applyNumberFormat="1" applyFont="1" applyFill="1" applyBorder="1" applyAlignment="1">
      <alignment horizontal="center" vertical="center"/>
    </xf>
    <xf numFmtId="49" fontId="17" fillId="37" borderId="15" xfId="0" applyNumberFormat="1" applyFont="1" applyFill="1" applyBorder="1" applyAlignment="1">
      <alignment horizontal="center" vertical="center"/>
    </xf>
    <xf numFmtId="4" fontId="17" fillId="37" borderId="17" xfId="0" applyNumberFormat="1" applyFont="1" applyFill="1" applyBorder="1" applyAlignment="1">
      <alignment horizontal="left" vertical="center" indent="1"/>
    </xf>
    <xf numFmtId="43" fontId="17" fillId="37" borderId="5" xfId="19" applyFont="1" applyFill="1" applyBorder="1" applyAlignment="1">
      <alignment horizontal="left" vertical="center"/>
    </xf>
    <xf numFmtId="49" fontId="17" fillId="34" borderId="19" xfId="0" applyNumberFormat="1" applyFont="1" applyFill="1" applyBorder="1" applyAlignment="1">
      <alignment horizontal="center" vertical="center"/>
    </xf>
    <xf numFmtId="4" fontId="17" fillId="34" borderId="20" xfId="0" applyNumberFormat="1" applyFont="1" applyFill="1" applyBorder="1" applyAlignment="1">
      <alignment horizontal="left" vertical="center" indent="1"/>
    </xf>
    <xf numFmtId="43" fontId="17" fillId="34" borderId="6" xfId="19" applyFont="1" applyFill="1" applyBorder="1" applyAlignment="1">
      <alignment horizontal="left" vertical="center"/>
    </xf>
    <xf numFmtId="4" fontId="17" fillId="0" borderId="6" xfId="0" applyNumberFormat="1" applyFont="1" applyFill="1" applyBorder="1" applyAlignment="1">
      <alignment vertical="center"/>
    </xf>
    <xf numFmtId="4" fontId="17" fillId="0" borderId="0" xfId="0" applyNumberFormat="1" applyFont="1"/>
    <xf numFmtId="49" fontId="17" fillId="0" borderId="23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left" vertical="center" indent="1"/>
    </xf>
    <xf numFmtId="3" fontId="17" fillId="0" borderId="0" xfId="0" applyNumberFormat="1" applyFont="1"/>
    <xf numFmtId="43" fontId="17" fillId="0" borderId="0" xfId="19" applyFont="1"/>
    <xf numFmtId="43" fontId="18" fillId="33" borderId="2" xfId="19" applyFont="1" applyFill="1" applyBorder="1" applyAlignment="1">
      <alignment vertical="center"/>
    </xf>
    <xf numFmtId="43" fontId="18" fillId="33" borderId="4" xfId="19" applyFont="1" applyFill="1" applyBorder="1" applyAlignment="1">
      <alignment vertical="center"/>
    </xf>
    <xf numFmtId="43" fontId="19" fillId="37" borderId="5" xfId="19" applyFont="1" applyFill="1" applyBorder="1" applyAlignment="1">
      <alignment horizontal="left" vertical="center"/>
    </xf>
    <xf numFmtId="4" fontId="18" fillId="33" borderId="19" xfId="0" applyNumberFormat="1" applyFont="1" applyFill="1" applyBorder="1" applyAlignment="1">
      <alignment horizontal="center" vertical="center"/>
    </xf>
    <xf numFmtId="4" fontId="18" fillId="33" borderId="21" xfId="0" applyNumberFormat="1" applyFont="1" applyFill="1" applyBorder="1" applyAlignment="1">
      <alignment horizontal="center" vertical="center"/>
    </xf>
    <xf numFmtId="3" fontId="18" fillId="33" borderId="19" xfId="0" applyNumberFormat="1" applyFont="1" applyFill="1" applyBorder="1" applyAlignment="1">
      <alignment horizontal="center" vertical="center"/>
    </xf>
    <xf numFmtId="3" fontId="18" fillId="33" borderId="21" xfId="0" applyNumberFormat="1" applyFont="1" applyFill="1" applyBorder="1" applyAlignment="1">
      <alignment horizontal="center" vertical="center"/>
    </xf>
    <xf numFmtId="4" fontId="18" fillId="33" borderId="20" xfId="0" applyNumberFormat="1" applyFont="1" applyFill="1" applyBorder="1" applyAlignment="1">
      <alignment horizontal="center" vertical="center"/>
    </xf>
    <xf numFmtId="4" fontId="18" fillId="33" borderId="22" xfId="0" applyNumberFormat="1" applyFont="1" applyFill="1" applyBorder="1" applyAlignment="1">
      <alignment horizontal="center" vertical="center"/>
    </xf>
    <xf numFmtId="43" fontId="17" fillId="0" borderId="2" xfId="19" applyFont="1" applyBorder="1" applyAlignment="1">
      <alignment horizontal="center" vertical="center" wrapText="1"/>
    </xf>
    <xf numFmtId="43" fontId="17" fillId="0" borderId="3" xfId="19" applyFont="1" applyBorder="1" applyAlignment="1">
      <alignment horizontal="center" vertical="center" wrapText="1"/>
    </xf>
    <xf numFmtId="43" fontId="17" fillId="0" borderId="4" xfId="19" applyFont="1" applyBorder="1" applyAlignment="1">
      <alignment horizontal="center" vertical="center" wrapText="1"/>
    </xf>
    <xf numFmtId="43" fontId="18" fillId="33" borderId="2" xfId="19" applyFont="1" applyFill="1" applyBorder="1" applyAlignment="1">
      <alignment horizontal="center" vertical="center"/>
    </xf>
    <xf numFmtId="43" fontId="18" fillId="33" borderId="3" xfId="19" applyFont="1" applyFill="1" applyBorder="1" applyAlignment="1">
      <alignment horizontal="center" vertical="center"/>
    </xf>
    <xf numFmtId="43" fontId="18" fillId="33" borderId="4" xfId="19" applyFont="1" applyFill="1" applyBorder="1" applyAlignment="1">
      <alignment horizontal="center" vertical="center"/>
    </xf>
    <xf numFmtId="49" fontId="18" fillId="33" borderId="3" xfId="19" applyNumberFormat="1" applyFont="1" applyFill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เครื่องหมายจุลภาค" xfId="19" builtinId="3"/>
    <cellStyle name="ชื่อเรื่อง" xfId="23" builtinId="15" customBuiltin="1"/>
    <cellStyle name="เซลล์ตรวจสอบ" xfId="24" builtinId="23" customBuiltin="1"/>
    <cellStyle name="ดี" xfId="25" builtinId="26" customBuiltin="1"/>
    <cellStyle name="ปกติ" xfId="0" builtinId="0"/>
    <cellStyle name="ป้อนค่า" xfId="26" builtinId="20" customBuiltin="1"/>
    <cellStyle name="ปานกลาง" xfId="27" builtinId="28" customBuiltin="1"/>
    <cellStyle name="ผลรวม" xfId="28" builtinId="25" customBuiltin="1"/>
    <cellStyle name="แย่" xfId="29" builtinId="27" customBuiltin="1"/>
    <cellStyle name="ส่วนที่ถูกเน้น1" xfId="30" builtinId="29" customBuiltin="1"/>
    <cellStyle name="ส่วนที่ถูกเน้น2" xfId="31" builtinId="33" customBuiltin="1"/>
    <cellStyle name="ส่วนที่ถูกเน้น3" xfId="32" builtinId="37" customBuiltin="1"/>
    <cellStyle name="ส่วนที่ถูกเน้น4" xfId="33" builtinId="41" customBuiltin="1"/>
    <cellStyle name="ส่วนที่ถูกเน้น5" xfId="34" builtinId="45" customBuiltin="1"/>
    <cellStyle name="ส่วนที่ถูกเน้น6" xfId="35" builtinId="49" customBuiltin="1"/>
    <cellStyle name="แสดงผล" xfId="36" builtinId="21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topLeftCell="C1" zoomScale="80" zoomScaleNormal="80" workbookViewId="0">
      <selection activeCell="G11" sqref="G11"/>
    </sheetView>
  </sheetViews>
  <sheetFormatPr defaultRowHeight="23.25" customHeight="1"/>
  <cols>
    <col min="1" max="1" width="0" style="41" hidden="1" customWidth="1"/>
    <col min="2" max="2" width="6.25" style="44" customWidth="1"/>
    <col min="3" max="3" width="17.5" style="2" customWidth="1"/>
    <col min="4" max="4" width="64.625" style="41" customWidth="1"/>
    <col min="5" max="5" width="16.625" style="45" customWidth="1"/>
    <col min="6" max="6" width="16.875" style="45" customWidth="1"/>
    <col min="7" max="7" width="15.5" style="45" customWidth="1"/>
    <col min="8" max="8" width="16.25" style="45" customWidth="1"/>
    <col min="9" max="9" width="27.625" style="41" customWidth="1"/>
    <col min="10" max="16384" width="9" style="41"/>
  </cols>
  <sheetData>
    <row r="1" spans="1:9" s="2" customFormat="1" ht="23.25" customHeight="1">
      <c r="A1" s="1" t="s">
        <v>0</v>
      </c>
      <c r="B1" s="62" t="s">
        <v>99</v>
      </c>
      <c r="C1" s="63"/>
      <c r="D1" s="63"/>
      <c r="E1" s="63"/>
      <c r="F1" s="63"/>
      <c r="G1" s="63"/>
      <c r="H1" s="63"/>
      <c r="I1" s="64"/>
    </row>
    <row r="2" spans="1:9" s="2" customFormat="1" ht="23.25" customHeight="1">
      <c r="A2" s="1"/>
      <c r="B2" s="62" t="s">
        <v>98</v>
      </c>
      <c r="C2" s="63"/>
      <c r="D2" s="63"/>
      <c r="E2" s="63"/>
      <c r="F2" s="63"/>
      <c r="G2" s="63"/>
      <c r="H2" s="63"/>
      <c r="I2" s="64"/>
    </row>
    <row r="3" spans="1:9" s="2" customFormat="1" ht="23.25" customHeight="1">
      <c r="A3" s="1"/>
      <c r="B3" s="62" t="s">
        <v>136</v>
      </c>
      <c r="C3" s="63"/>
      <c r="D3" s="63"/>
      <c r="E3" s="63"/>
      <c r="F3" s="63"/>
      <c r="G3" s="63"/>
      <c r="H3" s="63"/>
      <c r="I3" s="64"/>
    </row>
    <row r="4" spans="1:9" s="2" customFormat="1" ht="23.25" customHeight="1">
      <c r="A4" s="1" t="s">
        <v>0</v>
      </c>
      <c r="B4" s="66" t="s">
        <v>1</v>
      </c>
      <c r="C4" s="67"/>
      <c r="D4" s="67"/>
      <c r="E4" s="55" t="s">
        <v>2</v>
      </c>
      <c r="F4" s="56"/>
      <c r="G4" s="56"/>
      <c r="H4" s="57"/>
      <c r="I4" s="65" t="s">
        <v>26</v>
      </c>
    </row>
    <row r="5" spans="1:9" s="2" customFormat="1" ht="23.25" customHeight="1">
      <c r="A5" s="49" t="s">
        <v>3</v>
      </c>
      <c r="B5" s="51" t="s">
        <v>4</v>
      </c>
      <c r="C5" s="49" t="s">
        <v>5</v>
      </c>
      <c r="D5" s="53" t="s">
        <v>1</v>
      </c>
      <c r="E5" s="46"/>
      <c r="F5" s="61" t="s">
        <v>127</v>
      </c>
      <c r="G5" s="61"/>
      <c r="H5" s="47"/>
      <c r="I5" s="65"/>
    </row>
    <row r="6" spans="1:9" s="2" customFormat="1" ht="23.25" customHeight="1">
      <c r="A6" s="50"/>
      <c r="B6" s="52"/>
      <c r="C6" s="50"/>
      <c r="D6" s="54"/>
      <c r="E6" s="58" t="s">
        <v>139</v>
      </c>
      <c r="F6" s="59"/>
      <c r="G6" s="59"/>
      <c r="H6" s="60"/>
      <c r="I6" s="65"/>
    </row>
    <row r="7" spans="1:9" s="9" customFormat="1" ht="23.25" customHeight="1">
      <c r="A7" s="3"/>
      <c r="B7" s="4"/>
      <c r="C7" s="5"/>
      <c r="D7" s="6" t="s">
        <v>97</v>
      </c>
      <c r="E7" s="7" t="s">
        <v>48</v>
      </c>
      <c r="F7" s="7" t="s">
        <v>49</v>
      </c>
      <c r="G7" s="7" t="s">
        <v>50</v>
      </c>
      <c r="H7" s="7" t="s">
        <v>60</v>
      </c>
      <c r="I7" s="8"/>
    </row>
    <row r="8" spans="1:9" s="2" customFormat="1" ht="23.25" customHeight="1">
      <c r="A8" s="10" t="s">
        <v>0</v>
      </c>
      <c r="B8" s="11"/>
      <c r="C8" s="12"/>
      <c r="D8" s="13" t="s">
        <v>6</v>
      </c>
      <c r="E8" s="14">
        <f>+E9+E19+E21</f>
        <v>5895113.8300000001</v>
      </c>
      <c r="F8" s="14">
        <f>+F9+F19+F21</f>
        <v>6414057.46</v>
      </c>
      <c r="G8" s="14">
        <f>SUM(G9:G21)</f>
        <v>0</v>
      </c>
      <c r="H8" s="14">
        <f>SUM(E8:G8)</f>
        <v>12309171.289999999</v>
      </c>
      <c r="I8" s="15" t="s">
        <v>46</v>
      </c>
    </row>
    <row r="9" spans="1:9" s="9" customFormat="1" ht="23.25" customHeight="1">
      <c r="A9" s="16" t="s">
        <v>0</v>
      </c>
      <c r="B9" s="17">
        <v>1</v>
      </c>
      <c r="C9" s="18" t="s">
        <v>87</v>
      </c>
      <c r="D9" s="19" t="s">
        <v>8</v>
      </c>
      <c r="E9" s="20">
        <f>+E10+E11+E12+E13+E14+E15+E16+E17+E18</f>
        <v>165736.88</v>
      </c>
      <c r="F9" s="20">
        <f>+F10+F11+F12+F13+F14+F15+F16+F17+F18</f>
        <v>285854.49</v>
      </c>
      <c r="G9" s="20"/>
      <c r="H9" s="20">
        <f t="shared" ref="H9:H22" si="0">SUM(E9:G9)</f>
        <v>451591.37</v>
      </c>
      <c r="I9" s="21" t="s">
        <v>27</v>
      </c>
    </row>
    <row r="10" spans="1:9" s="9" customFormat="1" ht="23.25" customHeight="1">
      <c r="A10" s="16" t="s">
        <v>0</v>
      </c>
      <c r="B10" s="22">
        <v>2</v>
      </c>
      <c r="C10" s="23" t="s">
        <v>51</v>
      </c>
      <c r="D10" s="24" t="s">
        <v>9</v>
      </c>
      <c r="E10" s="25">
        <v>1120</v>
      </c>
      <c r="F10" s="25">
        <v>157324</v>
      </c>
      <c r="G10" s="25"/>
      <c r="H10" s="25">
        <f t="shared" si="0"/>
        <v>158444</v>
      </c>
      <c r="I10" s="21" t="s">
        <v>28</v>
      </c>
    </row>
    <row r="11" spans="1:9" s="9" customFormat="1" ht="23.25" customHeight="1">
      <c r="A11" s="16" t="s">
        <v>0</v>
      </c>
      <c r="B11" s="22">
        <v>3</v>
      </c>
      <c r="C11" s="23" t="s">
        <v>52</v>
      </c>
      <c r="D11" s="24" t="s">
        <v>10</v>
      </c>
      <c r="E11" s="25">
        <v>0</v>
      </c>
      <c r="F11" s="25"/>
      <c r="G11" s="25"/>
      <c r="H11" s="25">
        <f t="shared" si="0"/>
        <v>0</v>
      </c>
      <c r="I11" s="21" t="s">
        <v>29</v>
      </c>
    </row>
    <row r="12" spans="1:9" s="9" customFormat="1" ht="23.25" customHeight="1">
      <c r="A12" s="16" t="s">
        <v>0</v>
      </c>
      <c r="B12" s="22">
        <v>4</v>
      </c>
      <c r="C12" s="23" t="s">
        <v>53</v>
      </c>
      <c r="D12" s="24" t="s">
        <v>11</v>
      </c>
      <c r="E12" s="25">
        <v>83405</v>
      </c>
      <c r="F12" s="25">
        <v>82035</v>
      </c>
      <c r="G12" s="25"/>
      <c r="H12" s="25">
        <f t="shared" si="0"/>
        <v>165440</v>
      </c>
      <c r="I12" s="21" t="s">
        <v>30</v>
      </c>
    </row>
    <row r="13" spans="1:9" s="9" customFormat="1" ht="23.25" customHeight="1">
      <c r="A13" s="16" t="s">
        <v>0</v>
      </c>
      <c r="B13" s="22">
        <v>5</v>
      </c>
      <c r="C13" s="23" t="s">
        <v>54</v>
      </c>
      <c r="D13" s="24" t="s">
        <v>12</v>
      </c>
      <c r="E13" s="25">
        <v>45090</v>
      </c>
      <c r="F13" s="25">
        <v>0</v>
      </c>
      <c r="G13" s="25"/>
      <c r="H13" s="25">
        <f t="shared" si="0"/>
        <v>45090</v>
      </c>
      <c r="I13" s="21" t="s">
        <v>31</v>
      </c>
    </row>
    <row r="14" spans="1:9" s="9" customFormat="1" ht="23.25" customHeight="1">
      <c r="A14" s="16" t="s">
        <v>0</v>
      </c>
      <c r="B14" s="22">
        <v>6</v>
      </c>
      <c r="C14" s="23" t="s">
        <v>55</v>
      </c>
      <c r="D14" s="24" t="s">
        <v>95</v>
      </c>
      <c r="E14" s="25">
        <v>0</v>
      </c>
      <c r="F14" s="25">
        <v>710</v>
      </c>
      <c r="G14" s="25"/>
      <c r="H14" s="25">
        <f t="shared" si="0"/>
        <v>710</v>
      </c>
      <c r="I14" s="21" t="s">
        <v>32</v>
      </c>
    </row>
    <row r="15" spans="1:9" s="9" customFormat="1" ht="23.25" customHeight="1">
      <c r="A15" s="16" t="s">
        <v>0</v>
      </c>
      <c r="B15" s="22">
        <v>7</v>
      </c>
      <c r="C15" s="23" t="s">
        <v>56</v>
      </c>
      <c r="D15" s="24" t="s">
        <v>13</v>
      </c>
      <c r="E15" s="25">
        <v>0</v>
      </c>
      <c r="F15" s="25">
        <v>0</v>
      </c>
      <c r="G15" s="25"/>
      <c r="H15" s="25">
        <f t="shared" si="0"/>
        <v>0</v>
      </c>
      <c r="I15" s="21" t="s">
        <v>33</v>
      </c>
    </row>
    <row r="16" spans="1:9" s="9" customFormat="1" ht="23.25" customHeight="1">
      <c r="A16" s="16" t="s">
        <v>0</v>
      </c>
      <c r="B16" s="22">
        <v>8</v>
      </c>
      <c r="C16" s="23" t="s">
        <v>57</v>
      </c>
      <c r="D16" s="24" t="s">
        <v>14</v>
      </c>
      <c r="E16" s="25">
        <v>34730.879999999997</v>
      </c>
      <c r="F16" s="25">
        <v>38785.49</v>
      </c>
      <c r="G16" s="25"/>
      <c r="H16" s="25">
        <f t="shared" si="0"/>
        <v>73516.37</v>
      </c>
      <c r="I16" s="21" t="s">
        <v>34</v>
      </c>
    </row>
    <row r="17" spans="1:9" s="9" customFormat="1" ht="23.25" customHeight="1">
      <c r="A17" s="16" t="s">
        <v>0</v>
      </c>
      <c r="B17" s="22">
        <v>9</v>
      </c>
      <c r="C17" s="23" t="s">
        <v>58</v>
      </c>
      <c r="D17" s="24" t="s">
        <v>15</v>
      </c>
      <c r="E17" s="25">
        <v>341</v>
      </c>
      <c r="F17" s="25">
        <v>0</v>
      </c>
      <c r="G17" s="25"/>
      <c r="H17" s="25">
        <f t="shared" si="0"/>
        <v>341</v>
      </c>
      <c r="I17" s="21" t="s">
        <v>35</v>
      </c>
    </row>
    <row r="18" spans="1:9" s="9" customFormat="1" ht="23.25" customHeight="1">
      <c r="A18" s="16" t="s">
        <v>0</v>
      </c>
      <c r="B18" s="22">
        <v>10</v>
      </c>
      <c r="C18" s="23" t="s">
        <v>59</v>
      </c>
      <c r="D18" s="24" t="s">
        <v>16</v>
      </c>
      <c r="E18" s="25">
        <v>1050</v>
      </c>
      <c r="F18" s="25">
        <v>7000</v>
      </c>
      <c r="G18" s="25"/>
      <c r="H18" s="25">
        <f t="shared" si="0"/>
        <v>8050</v>
      </c>
      <c r="I18" s="21" t="s">
        <v>36</v>
      </c>
    </row>
    <row r="19" spans="1:9" s="9" customFormat="1" ht="23.25" customHeight="1">
      <c r="A19" s="16" t="s">
        <v>0</v>
      </c>
      <c r="B19" s="17">
        <v>11</v>
      </c>
      <c r="C19" s="18" t="s">
        <v>88</v>
      </c>
      <c r="D19" s="19" t="s">
        <v>17</v>
      </c>
      <c r="E19" s="20">
        <f>E20</f>
        <v>2761817.45</v>
      </c>
      <c r="F19" s="20">
        <f>F20</f>
        <v>4044062.97</v>
      </c>
      <c r="G19" s="20"/>
      <c r="H19" s="20">
        <f t="shared" si="0"/>
        <v>6805880.4199999999</v>
      </c>
      <c r="I19" s="21" t="s">
        <v>37</v>
      </c>
    </row>
    <row r="20" spans="1:9" s="9" customFormat="1" ht="23.25" customHeight="1">
      <c r="A20" s="16" t="s">
        <v>0</v>
      </c>
      <c r="B20" s="22">
        <v>12</v>
      </c>
      <c r="C20" s="23" t="s">
        <v>61</v>
      </c>
      <c r="D20" s="24" t="s">
        <v>18</v>
      </c>
      <c r="E20" s="25">
        <v>2761817.45</v>
      </c>
      <c r="F20" s="25">
        <v>4044062.97</v>
      </c>
      <c r="G20" s="25"/>
      <c r="H20" s="25">
        <f t="shared" si="0"/>
        <v>6805880.4199999999</v>
      </c>
      <c r="I20" s="21" t="s">
        <v>38</v>
      </c>
    </row>
    <row r="21" spans="1:9" s="9" customFormat="1" ht="23.25" customHeight="1">
      <c r="A21" s="16" t="s">
        <v>0</v>
      </c>
      <c r="B21" s="17">
        <v>13</v>
      </c>
      <c r="C21" s="18" t="s">
        <v>62</v>
      </c>
      <c r="D21" s="26" t="s">
        <v>19</v>
      </c>
      <c r="E21" s="20">
        <v>2967559.5</v>
      </c>
      <c r="F21" s="20">
        <v>2084140</v>
      </c>
      <c r="G21" s="20"/>
      <c r="H21" s="20">
        <f t="shared" si="0"/>
        <v>5051699.5</v>
      </c>
      <c r="I21" s="21" t="s">
        <v>39</v>
      </c>
    </row>
    <row r="22" spans="1:9" s="2" customFormat="1" ht="23.25" customHeight="1">
      <c r="A22" s="27" t="s">
        <v>0</v>
      </c>
      <c r="B22" s="11"/>
      <c r="C22" s="12"/>
      <c r="D22" s="13" t="s">
        <v>7</v>
      </c>
      <c r="E22" s="14">
        <f>E23+E24+E25+E26+E50+E55+E56</f>
        <v>4871540.9399999995</v>
      </c>
      <c r="F22" s="14">
        <f>F23+F24+F25+F26+F50+F55</f>
        <v>4802370.6100000003</v>
      </c>
      <c r="G22" s="14">
        <f>SUM(G23:G56)</f>
        <v>0</v>
      </c>
      <c r="H22" s="14">
        <f t="shared" si="0"/>
        <v>9673911.5500000007</v>
      </c>
      <c r="I22" s="15" t="s">
        <v>40</v>
      </c>
    </row>
    <row r="23" spans="1:9" s="9" customFormat="1" ht="23.25" customHeight="1">
      <c r="A23" s="16" t="s">
        <v>0</v>
      </c>
      <c r="B23" s="17">
        <v>14</v>
      </c>
      <c r="C23" s="18" t="s">
        <v>63</v>
      </c>
      <c r="D23" s="19" t="s">
        <v>20</v>
      </c>
      <c r="E23" s="20">
        <v>2467196</v>
      </c>
      <c r="F23" s="20">
        <v>2043195</v>
      </c>
      <c r="G23" s="20"/>
      <c r="H23" s="20">
        <f t="shared" ref="H23:H59" si="1">SUM(E23:G23)</f>
        <v>4510391</v>
      </c>
      <c r="I23" s="21" t="s">
        <v>41</v>
      </c>
    </row>
    <row r="24" spans="1:9" s="9" customFormat="1" ht="23.25" customHeight="1">
      <c r="A24" s="16" t="s">
        <v>0</v>
      </c>
      <c r="B24" s="17">
        <v>15</v>
      </c>
      <c r="C24" s="18" t="s">
        <v>64</v>
      </c>
      <c r="D24" s="19" t="s">
        <v>21</v>
      </c>
      <c r="E24" s="20">
        <v>13400</v>
      </c>
      <c r="F24" s="20">
        <v>23400</v>
      </c>
      <c r="G24" s="20"/>
      <c r="H24" s="20">
        <f t="shared" si="1"/>
        <v>36800</v>
      </c>
      <c r="I24" s="21" t="s">
        <v>42</v>
      </c>
    </row>
    <row r="25" spans="1:9" s="9" customFormat="1" ht="23.25" customHeight="1">
      <c r="A25" s="16" t="s">
        <v>0</v>
      </c>
      <c r="B25" s="17">
        <v>16</v>
      </c>
      <c r="C25" s="18" t="s">
        <v>65</v>
      </c>
      <c r="D25" s="19" t="s">
        <v>22</v>
      </c>
      <c r="E25" s="28">
        <v>7080</v>
      </c>
      <c r="F25" s="28">
        <v>46731</v>
      </c>
      <c r="G25" s="28"/>
      <c r="H25" s="28">
        <f t="shared" si="1"/>
        <v>53811</v>
      </c>
      <c r="I25" s="21" t="s">
        <v>43</v>
      </c>
    </row>
    <row r="26" spans="1:9" s="9" customFormat="1" ht="23.25" customHeight="1">
      <c r="A26" s="16" t="s">
        <v>0</v>
      </c>
      <c r="B26" s="17">
        <v>17</v>
      </c>
      <c r="C26" s="18" t="s">
        <v>69</v>
      </c>
      <c r="D26" s="19" t="s">
        <v>121</v>
      </c>
      <c r="E26" s="28">
        <f>E27+E33+E39+E46</f>
        <v>858788.94000000006</v>
      </c>
      <c r="F26" s="28">
        <f>F27+F33+F39+F46</f>
        <v>680489.9</v>
      </c>
      <c r="G26" s="28"/>
      <c r="H26" s="28">
        <f t="shared" si="1"/>
        <v>1539278.84</v>
      </c>
      <c r="I26" s="21" t="s">
        <v>83</v>
      </c>
    </row>
    <row r="27" spans="1:9" s="9" customFormat="1" ht="23.25" customHeight="1">
      <c r="A27" s="16"/>
      <c r="B27" s="17">
        <v>18</v>
      </c>
      <c r="C27" s="23" t="s">
        <v>89</v>
      </c>
      <c r="D27" s="29" t="s">
        <v>73</v>
      </c>
      <c r="E27" s="36">
        <f>E32+E31+E30+E29+E28</f>
        <v>566894.9</v>
      </c>
      <c r="F27" s="36">
        <f>F32+F31+F30+F29+F28</f>
        <v>547281.9</v>
      </c>
      <c r="G27" s="30"/>
      <c r="H27" s="30">
        <f t="shared" si="1"/>
        <v>1114176.8</v>
      </c>
      <c r="I27" s="21" t="s">
        <v>47</v>
      </c>
    </row>
    <row r="28" spans="1:9" s="9" customFormat="1" ht="23.25" customHeight="1">
      <c r="A28" s="16"/>
      <c r="B28" s="17">
        <v>19</v>
      </c>
      <c r="C28" s="23" t="s">
        <v>70</v>
      </c>
      <c r="D28" s="29" t="s">
        <v>66</v>
      </c>
      <c r="E28" s="30">
        <v>128674</v>
      </c>
      <c r="F28" s="30">
        <v>70958</v>
      </c>
      <c r="G28" s="30"/>
      <c r="H28" s="30">
        <f t="shared" si="1"/>
        <v>199632</v>
      </c>
      <c r="I28" s="21" t="s">
        <v>47</v>
      </c>
    </row>
    <row r="29" spans="1:9" s="9" customFormat="1" ht="23.25" customHeight="1">
      <c r="A29" s="16"/>
      <c r="B29" s="17">
        <v>20</v>
      </c>
      <c r="C29" s="23" t="s">
        <v>71</v>
      </c>
      <c r="D29" s="29" t="s">
        <v>67</v>
      </c>
      <c r="E29" s="30">
        <v>15220</v>
      </c>
      <c r="F29" s="30">
        <v>2400</v>
      </c>
      <c r="G29" s="30"/>
      <c r="H29" s="30">
        <f t="shared" si="1"/>
        <v>17620</v>
      </c>
      <c r="I29" s="21" t="s">
        <v>47</v>
      </c>
    </row>
    <row r="30" spans="1:9" s="9" customFormat="1" ht="23.25" customHeight="1">
      <c r="A30" s="16"/>
      <c r="B30" s="17">
        <v>21</v>
      </c>
      <c r="C30" s="23" t="s">
        <v>100</v>
      </c>
      <c r="D30" s="31" t="s">
        <v>101</v>
      </c>
      <c r="E30" s="30">
        <v>24484.9</v>
      </c>
      <c r="F30" s="30">
        <v>39038.9</v>
      </c>
      <c r="G30" s="30"/>
      <c r="H30" s="30">
        <f t="shared" si="1"/>
        <v>63523.8</v>
      </c>
      <c r="I30" s="21" t="s">
        <v>47</v>
      </c>
    </row>
    <row r="31" spans="1:9" s="9" customFormat="1" ht="23.25" customHeight="1">
      <c r="A31" s="16"/>
      <c r="B31" s="17">
        <v>22</v>
      </c>
      <c r="C31" s="23" t="s">
        <v>72</v>
      </c>
      <c r="D31" s="29" t="s">
        <v>68</v>
      </c>
      <c r="E31" s="30">
        <v>391856</v>
      </c>
      <c r="F31" s="30">
        <v>434885</v>
      </c>
      <c r="G31" s="30"/>
      <c r="H31" s="30">
        <f t="shared" si="1"/>
        <v>826741</v>
      </c>
      <c r="I31" s="21" t="s">
        <v>47</v>
      </c>
    </row>
    <row r="32" spans="1:9" s="9" customFormat="1" ht="23.25" customHeight="1">
      <c r="A32" s="16"/>
      <c r="B32" s="17">
        <v>23</v>
      </c>
      <c r="C32" s="23" t="s">
        <v>137</v>
      </c>
      <c r="D32" s="29" t="s">
        <v>138</v>
      </c>
      <c r="E32" s="30">
        <v>6660</v>
      </c>
      <c r="F32" s="25">
        <v>0</v>
      </c>
      <c r="G32" s="30"/>
      <c r="H32" s="30">
        <f t="shared" si="1"/>
        <v>6660</v>
      </c>
      <c r="I32" s="21" t="s">
        <v>47</v>
      </c>
    </row>
    <row r="33" spans="1:9" s="9" customFormat="1" ht="23.25" customHeight="1">
      <c r="A33" s="16"/>
      <c r="B33" s="17">
        <v>24</v>
      </c>
      <c r="C33" s="23" t="s">
        <v>80</v>
      </c>
      <c r="D33" s="29" t="s">
        <v>23</v>
      </c>
      <c r="E33" s="48">
        <f>E34+E35+E36+E37+E38</f>
        <v>74659.540000000008</v>
      </c>
      <c r="F33" s="48">
        <f>F34+F35+F36+F37+F38</f>
        <v>56755</v>
      </c>
      <c r="G33" s="30"/>
      <c r="H33" s="30">
        <f t="shared" si="1"/>
        <v>131414.54</v>
      </c>
      <c r="I33" s="21" t="s">
        <v>47</v>
      </c>
    </row>
    <row r="34" spans="1:9" s="9" customFormat="1" ht="23.25" customHeight="1">
      <c r="A34" s="16"/>
      <c r="B34" s="17">
        <v>25</v>
      </c>
      <c r="C34" s="23" t="s">
        <v>77</v>
      </c>
      <c r="D34" s="29" t="s">
        <v>74</v>
      </c>
      <c r="E34" s="30">
        <v>45770.7</v>
      </c>
      <c r="F34" s="30">
        <v>32745.8</v>
      </c>
      <c r="G34" s="30"/>
      <c r="H34" s="30">
        <f t="shared" si="1"/>
        <v>78516.5</v>
      </c>
      <c r="I34" s="21" t="s">
        <v>47</v>
      </c>
    </row>
    <row r="35" spans="1:9" s="9" customFormat="1" ht="23.25" customHeight="1">
      <c r="A35" s="16"/>
      <c r="B35" s="17">
        <v>26</v>
      </c>
      <c r="C35" s="23" t="s">
        <v>102</v>
      </c>
      <c r="D35" s="29" t="s">
        <v>103</v>
      </c>
      <c r="E35" s="30">
        <v>1540.8</v>
      </c>
      <c r="F35" s="30">
        <v>1545.62</v>
      </c>
      <c r="G35" s="30"/>
      <c r="H35" s="30">
        <f t="shared" si="1"/>
        <v>3086.42</v>
      </c>
      <c r="I35" s="21" t="s">
        <v>47</v>
      </c>
    </row>
    <row r="36" spans="1:9" s="9" customFormat="1" ht="23.25" customHeight="1">
      <c r="A36" s="16"/>
      <c r="B36" s="17">
        <v>24</v>
      </c>
      <c r="C36" s="23" t="s">
        <v>78</v>
      </c>
      <c r="D36" s="29" t="s">
        <v>75</v>
      </c>
      <c r="E36" s="30">
        <v>2622.04</v>
      </c>
      <c r="F36" s="30">
        <v>2561.58</v>
      </c>
      <c r="G36" s="30"/>
      <c r="H36" s="30">
        <f t="shared" si="1"/>
        <v>5183.62</v>
      </c>
      <c r="I36" s="21" t="s">
        <v>47</v>
      </c>
    </row>
    <row r="37" spans="1:9" s="9" customFormat="1" ht="23.25" customHeight="1">
      <c r="A37" s="16"/>
      <c r="B37" s="17">
        <v>25</v>
      </c>
      <c r="C37" s="23" t="s">
        <v>79</v>
      </c>
      <c r="D37" s="29" t="s">
        <v>76</v>
      </c>
      <c r="E37" s="30">
        <v>19902</v>
      </c>
      <c r="F37" s="30">
        <v>19902</v>
      </c>
      <c r="G37" s="30"/>
      <c r="H37" s="30">
        <f t="shared" si="1"/>
        <v>39804</v>
      </c>
      <c r="I37" s="21" t="s">
        <v>47</v>
      </c>
    </row>
    <row r="38" spans="1:9" s="9" customFormat="1" ht="23.25" customHeight="1">
      <c r="A38" s="16"/>
      <c r="B38" s="17">
        <v>27</v>
      </c>
      <c r="C38" s="23" t="s">
        <v>104</v>
      </c>
      <c r="D38" s="29" t="s">
        <v>105</v>
      </c>
      <c r="E38" s="30">
        <v>4824</v>
      </c>
      <c r="F38" s="25">
        <v>0</v>
      </c>
      <c r="G38" s="30"/>
      <c r="H38" s="30">
        <f t="shared" si="1"/>
        <v>4824</v>
      </c>
      <c r="I38" s="21" t="s">
        <v>47</v>
      </c>
    </row>
    <row r="39" spans="1:9" s="9" customFormat="1" ht="23.25" customHeight="1">
      <c r="A39" s="16"/>
      <c r="B39" s="17">
        <v>26</v>
      </c>
      <c r="C39" s="23" t="s">
        <v>91</v>
      </c>
      <c r="D39" s="29" t="s">
        <v>90</v>
      </c>
      <c r="E39" s="48">
        <f>E40+E41+E42+E43+E44+E45</f>
        <v>21820</v>
      </c>
      <c r="F39" s="48">
        <f>F40+F41+F42+F43+F44+F45</f>
        <v>11609</v>
      </c>
      <c r="G39" s="30"/>
      <c r="H39" s="30">
        <f>SUM(E39:G39)</f>
        <v>33429</v>
      </c>
      <c r="I39" s="21" t="s">
        <v>47</v>
      </c>
    </row>
    <row r="40" spans="1:9" s="9" customFormat="1" ht="23.25" customHeight="1">
      <c r="A40" s="16"/>
      <c r="B40" s="17"/>
      <c r="C40" s="23" t="s">
        <v>129</v>
      </c>
      <c r="D40" s="29" t="s">
        <v>128</v>
      </c>
      <c r="E40" s="30">
        <v>0</v>
      </c>
      <c r="F40" s="30">
        <v>0</v>
      </c>
      <c r="G40" s="30"/>
      <c r="H40" s="30">
        <f>SUM(E40:G40)</f>
        <v>0</v>
      </c>
      <c r="I40" s="21" t="s">
        <v>47</v>
      </c>
    </row>
    <row r="41" spans="1:9" s="9" customFormat="1" ht="23.25" customHeight="1">
      <c r="A41" s="16"/>
      <c r="B41" s="17"/>
      <c r="C41" s="23" t="s">
        <v>106</v>
      </c>
      <c r="D41" s="29" t="s">
        <v>108</v>
      </c>
      <c r="E41" s="30">
        <v>0</v>
      </c>
      <c r="F41" s="30">
        <v>0</v>
      </c>
      <c r="G41" s="30"/>
      <c r="H41" s="30">
        <f>SUM(E41:G41)</f>
        <v>0</v>
      </c>
      <c r="I41" s="21" t="s">
        <v>47</v>
      </c>
    </row>
    <row r="42" spans="1:9" s="9" customFormat="1" ht="23.25" customHeight="1">
      <c r="A42" s="16"/>
      <c r="B42" s="17"/>
      <c r="C42" s="23" t="s">
        <v>131</v>
      </c>
      <c r="D42" s="29" t="s">
        <v>130</v>
      </c>
      <c r="E42" s="30">
        <v>17000</v>
      </c>
      <c r="F42" s="30">
        <v>2625</v>
      </c>
      <c r="G42" s="30"/>
      <c r="H42" s="30">
        <f>SUM(E42:G42)</f>
        <v>19625</v>
      </c>
      <c r="I42" s="21" t="s">
        <v>47</v>
      </c>
    </row>
    <row r="43" spans="1:9" s="9" customFormat="1" ht="23.25" customHeight="1">
      <c r="A43" s="16"/>
      <c r="B43" s="17"/>
      <c r="C43" s="23" t="s">
        <v>107</v>
      </c>
      <c r="D43" s="29" t="s">
        <v>109</v>
      </c>
      <c r="E43" s="30">
        <v>0</v>
      </c>
      <c r="F43" s="30"/>
      <c r="G43" s="30"/>
      <c r="H43" s="30">
        <f>SUM(E43:G43)</f>
        <v>0</v>
      </c>
      <c r="I43" s="21" t="s">
        <v>47</v>
      </c>
    </row>
    <row r="44" spans="1:9" s="9" customFormat="1" ht="23.25" customHeight="1">
      <c r="A44" s="16"/>
      <c r="B44" s="17">
        <v>27</v>
      </c>
      <c r="C44" s="23" t="s">
        <v>96</v>
      </c>
      <c r="D44" s="29" t="s">
        <v>110</v>
      </c>
      <c r="E44" s="30">
        <v>0</v>
      </c>
      <c r="F44" s="30">
        <v>5000</v>
      </c>
      <c r="G44" s="30"/>
      <c r="H44" s="30">
        <f t="shared" si="1"/>
        <v>5000</v>
      </c>
      <c r="I44" s="21" t="s">
        <v>47</v>
      </c>
    </row>
    <row r="45" spans="1:9" s="9" customFormat="1" ht="23.25" customHeight="1">
      <c r="A45" s="16"/>
      <c r="B45" s="17">
        <v>28</v>
      </c>
      <c r="C45" s="23" t="s">
        <v>92</v>
      </c>
      <c r="D45" s="29" t="s">
        <v>111</v>
      </c>
      <c r="E45" s="30">
        <v>4820</v>
      </c>
      <c r="F45" s="30">
        <v>3984</v>
      </c>
      <c r="G45" s="30"/>
      <c r="H45" s="30">
        <f>SUM(E45:G45)</f>
        <v>8804</v>
      </c>
      <c r="I45" s="21" t="s">
        <v>47</v>
      </c>
    </row>
    <row r="46" spans="1:9" s="9" customFormat="1" ht="23.25" customHeight="1">
      <c r="A46" s="16"/>
      <c r="B46" s="17"/>
      <c r="C46" s="32" t="s">
        <v>122</v>
      </c>
      <c r="D46" s="29" t="s">
        <v>112</v>
      </c>
      <c r="E46" s="48">
        <f>E47+E49</f>
        <v>195414.5</v>
      </c>
      <c r="F46" s="48">
        <f>F47+F48+F49</f>
        <v>64844</v>
      </c>
      <c r="G46" s="30"/>
      <c r="H46" s="30">
        <f>SUM(E46:G46)</f>
        <v>260258.5</v>
      </c>
      <c r="I46" s="21" t="s">
        <v>47</v>
      </c>
    </row>
    <row r="47" spans="1:9" s="9" customFormat="1" ht="23.25" customHeight="1">
      <c r="A47" s="16"/>
      <c r="B47" s="17"/>
      <c r="C47" s="23" t="s">
        <v>115</v>
      </c>
      <c r="D47" s="29" t="s">
        <v>113</v>
      </c>
      <c r="E47" s="30">
        <v>148016</v>
      </c>
      <c r="F47" s="30">
        <v>47708</v>
      </c>
      <c r="G47" s="30"/>
      <c r="H47" s="30">
        <f>SUM(E47:G47)</f>
        <v>195724</v>
      </c>
      <c r="I47" s="21" t="s">
        <v>47</v>
      </c>
    </row>
    <row r="48" spans="1:9" s="9" customFormat="1" ht="23.25" customHeight="1">
      <c r="A48" s="16"/>
      <c r="B48" s="17"/>
      <c r="C48" s="23" t="s">
        <v>132</v>
      </c>
      <c r="D48" s="29" t="s">
        <v>133</v>
      </c>
      <c r="E48" s="30">
        <v>0</v>
      </c>
      <c r="F48" s="30">
        <v>16800</v>
      </c>
      <c r="G48" s="30"/>
      <c r="H48" s="30">
        <f>SUM(E48:G48)</f>
        <v>16800</v>
      </c>
      <c r="I48" s="21" t="s">
        <v>47</v>
      </c>
    </row>
    <row r="49" spans="1:9" s="9" customFormat="1" ht="23.25" customHeight="1">
      <c r="A49" s="16"/>
      <c r="B49" s="17">
        <v>29</v>
      </c>
      <c r="C49" s="23" t="s">
        <v>116</v>
      </c>
      <c r="D49" s="29" t="s">
        <v>114</v>
      </c>
      <c r="E49" s="30">
        <v>47398.5</v>
      </c>
      <c r="F49" s="30">
        <v>336</v>
      </c>
      <c r="G49" s="30"/>
      <c r="H49" s="30">
        <f t="shared" si="1"/>
        <v>47734.5</v>
      </c>
      <c r="I49" s="21" t="s">
        <v>47</v>
      </c>
    </row>
    <row r="50" spans="1:9" s="9" customFormat="1" ht="23.25" customHeight="1">
      <c r="A50" s="16"/>
      <c r="B50" s="17">
        <v>30</v>
      </c>
      <c r="C50" s="18" t="s">
        <v>81</v>
      </c>
      <c r="D50" s="19" t="s">
        <v>82</v>
      </c>
      <c r="E50" s="28">
        <f>E51+E52+E53+E54</f>
        <v>1525076</v>
      </c>
      <c r="F50" s="28">
        <f>F51+F52+F53+F54</f>
        <v>1577424.8</v>
      </c>
      <c r="G50" s="28"/>
      <c r="H50" s="28">
        <f>SUM(E50:G50)</f>
        <v>3102500.8</v>
      </c>
      <c r="I50" s="21" t="s">
        <v>84</v>
      </c>
    </row>
    <row r="51" spans="1:9" s="9" customFormat="1" ht="23.25" customHeight="1">
      <c r="A51" s="16"/>
      <c r="B51" s="33"/>
      <c r="C51" s="34" t="s">
        <v>117</v>
      </c>
      <c r="D51" s="35" t="s">
        <v>123</v>
      </c>
      <c r="E51" s="36">
        <v>116076</v>
      </c>
      <c r="F51" s="36">
        <v>154824.79999999999</v>
      </c>
      <c r="G51" s="36"/>
      <c r="H51" s="36">
        <f>SUM(E51:G51)</f>
        <v>270900.8</v>
      </c>
      <c r="I51" s="21" t="s">
        <v>47</v>
      </c>
    </row>
    <row r="52" spans="1:9" s="9" customFormat="1" ht="23.25" customHeight="1">
      <c r="A52" s="16"/>
      <c r="B52" s="33"/>
      <c r="C52" s="34" t="s">
        <v>118</v>
      </c>
      <c r="D52" s="35" t="s">
        <v>124</v>
      </c>
      <c r="E52" s="36">
        <v>0</v>
      </c>
      <c r="F52" s="36">
        <v>0</v>
      </c>
      <c r="G52" s="36"/>
      <c r="H52" s="36">
        <f>SUM(E52:G52)</f>
        <v>0</v>
      </c>
      <c r="I52" s="21" t="s">
        <v>47</v>
      </c>
    </row>
    <row r="53" spans="1:9" s="9" customFormat="1" ht="23.25" customHeight="1">
      <c r="A53" s="16"/>
      <c r="B53" s="33"/>
      <c r="C53" s="34" t="s">
        <v>119</v>
      </c>
      <c r="D53" s="35" t="s">
        <v>125</v>
      </c>
      <c r="E53" s="36">
        <v>1409000</v>
      </c>
      <c r="F53" s="36">
        <v>1422600</v>
      </c>
      <c r="G53" s="36"/>
      <c r="H53" s="36">
        <f>SUM(E53:G53)</f>
        <v>2831600</v>
      </c>
      <c r="I53" s="21" t="s">
        <v>47</v>
      </c>
    </row>
    <row r="54" spans="1:9" s="9" customFormat="1" ht="23.25" customHeight="1">
      <c r="A54" s="16"/>
      <c r="B54" s="33"/>
      <c r="C54" s="34" t="s">
        <v>120</v>
      </c>
      <c r="D54" s="35" t="s">
        <v>126</v>
      </c>
      <c r="E54" s="36">
        <v>0</v>
      </c>
      <c r="F54" s="36"/>
      <c r="G54" s="36"/>
      <c r="H54" s="36">
        <f>SUM(E54:G54)</f>
        <v>0</v>
      </c>
      <c r="I54" s="21" t="s">
        <v>47</v>
      </c>
    </row>
    <row r="55" spans="1:9" s="9" customFormat="1" ht="23.25" customHeight="1">
      <c r="A55" s="16"/>
      <c r="B55" s="17">
        <v>31</v>
      </c>
      <c r="C55" s="18" t="s">
        <v>85</v>
      </c>
      <c r="D55" s="19" t="s">
        <v>24</v>
      </c>
      <c r="E55" s="28">
        <f>E56+E57+E58+E59</f>
        <v>0</v>
      </c>
      <c r="F55" s="28">
        <f>F57+F58+F59+F60</f>
        <v>431129.91</v>
      </c>
      <c r="G55" s="28"/>
      <c r="H55" s="28">
        <f t="shared" si="1"/>
        <v>431129.91</v>
      </c>
      <c r="I55" s="21" t="s">
        <v>44</v>
      </c>
    </row>
    <row r="56" spans="1:9" s="9" customFormat="1" ht="23.25" customHeight="1">
      <c r="A56" s="16"/>
      <c r="B56" s="17">
        <v>32</v>
      </c>
      <c r="C56" s="37" t="s">
        <v>86</v>
      </c>
      <c r="D56" s="38" t="s">
        <v>25</v>
      </c>
      <c r="E56" s="39">
        <f>SUM(E57:E61)</f>
        <v>0</v>
      </c>
      <c r="F56" s="39">
        <f>SUM(F57:F61)</f>
        <v>431129.91</v>
      </c>
      <c r="G56" s="39"/>
      <c r="H56" s="39">
        <f t="shared" si="1"/>
        <v>431129.91</v>
      </c>
      <c r="I56" s="40" t="s">
        <v>45</v>
      </c>
    </row>
    <row r="57" spans="1:9" ht="23.25" customHeight="1">
      <c r="B57" s="17">
        <v>33</v>
      </c>
      <c r="C57" s="42" t="s">
        <v>140</v>
      </c>
      <c r="D57" s="43" t="s">
        <v>142</v>
      </c>
      <c r="E57" s="30">
        <v>0</v>
      </c>
      <c r="F57" s="30">
        <v>67000</v>
      </c>
      <c r="G57" s="30"/>
      <c r="H57" s="30">
        <f t="shared" si="1"/>
        <v>67000</v>
      </c>
      <c r="I57" s="21" t="s">
        <v>47</v>
      </c>
    </row>
    <row r="58" spans="1:9" ht="23.25" hidden="1" customHeight="1">
      <c r="B58" s="17"/>
      <c r="C58" s="42"/>
      <c r="D58" s="43"/>
      <c r="E58" s="30">
        <v>0</v>
      </c>
      <c r="F58" s="30"/>
      <c r="G58" s="30"/>
      <c r="H58" s="30">
        <f t="shared" si="1"/>
        <v>0</v>
      </c>
      <c r="I58" s="21" t="s">
        <v>47</v>
      </c>
    </row>
    <row r="59" spans="1:9" ht="23.25" customHeight="1">
      <c r="B59" s="17"/>
      <c r="C59" s="42" t="s">
        <v>141</v>
      </c>
      <c r="D59" s="43" t="s">
        <v>143</v>
      </c>
      <c r="E59" s="30">
        <v>0</v>
      </c>
      <c r="F59" s="30">
        <v>304129.90999999997</v>
      </c>
      <c r="G59" s="30"/>
      <c r="H59" s="30">
        <f t="shared" si="1"/>
        <v>304129.90999999997</v>
      </c>
      <c r="I59" s="21" t="s">
        <v>47</v>
      </c>
    </row>
    <row r="60" spans="1:9" ht="23.25" customHeight="1">
      <c r="B60" s="17"/>
      <c r="C60" s="42" t="s">
        <v>94</v>
      </c>
      <c r="D60" s="43" t="s">
        <v>93</v>
      </c>
      <c r="E60" s="30">
        <v>0</v>
      </c>
      <c r="F60" s="30">
        <v>60000</v>
      </c>
      <c r="G60" s="30"/>
      <c r="H60" s="30">
        <f t="shared" ref="H60" si="2">SUM(E60:G60)</f>
        <v>60000</v>
      </c>
      <c r="I60" s="21" t="s">
        <v>47</v>
      </c>
    </row>
    <row r="61" spans="1:9" ht="23.25" customHeight="1">
      <c r="B61" s="17">
        <v>34</v>
      </c>
      <c r="C61" s="42" t="s">
        <v>135</v>
      </c>
      <c r="D61" s="43" t="s">
        <v>134</v>
      </c>
      <c r="E61" s="30">
        <v>0</v>
      </c>
      <c r="F61" s="30">
        <v>0</v>
      </c>
      <c r="G61" s="30"/>
      <c r="H61" s="30">
        <f>SUM(E61:G61)</f>
        <v>0</v>
      </c>
      <c r="I61" s="21" t="s">
        <v>47</v>
      </c>
    </row>
  </sheetData>
  <mergeCells count="12">
    <mergeCell ref="B1:I1"/>
    <mergeCell ref="B2:I2"/>
    <mergeCell ref="B3:I3"/>
    <mergeCell ref="I4:I6"/>
    <mergeCell ref="B4:D4"/>
    <mergeCell ref="A5:A6"/>
    <mergeCell ref="B5:B6"/>
    <mergeCell ref="C5:C6"/>
    <mergeCell ref="D5:D6"/>
    <mergeCell ref="E4:H4"/>
    <mergeCell ref="E6:H6"/>
    <mergeCell ref="F5:G5"/>
  </mergeCells>
  <pageMargins left="0.23622047244094491" right="0.23622047244094491" top="0.74803149606299213" bottom="0.35433070866141736" header="0.31496062992125984" footer="0.31496062992125984"/>
  <pageSetup paperSize="9" scale="8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dbu_report_summary_dbu_2563_ACC</vt:lpstr>
      <vt:lpstr>dbu_report_summary_dbu_2563_ACC!Print_Area</vt:lpstr>
      <vt:lpstr>dbu_report_summary_dbu_2563_ACC!Print_Titles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ทองภูมิ สิทธิชัยวงศ์</dc:creator>
  <cp:lastModifiedBy>pc</cp:lastModifiedBy>
  <cp:lastPrinted>2022-01-12T03:15:56Z</cp:lastPrinted>
  <dcterms:created xsi:type="dcterms:W3CDTF">2021-12-27T03:25:50Z</dcterms:created>
  <dcterms:modified xsi:type="dcterms:W3CDTF">2022-04-21T09:44:06Z</dcterms:modified>
</cp:coreProperties>
</file>